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2435" windowHeight="12585" activeTab="0"/>
  </bookViews>
  <sheets>
    <sheet name="Лист1" sheetId="1" r:id="rId1"/>
  </sheets>
  <definedNames>
    <definedName name="sub_2000" localSheetId="0">'Лист1'!$F$1</definedName>
    <definedName name="sub_2001" localSheetId="0">'Лист1'!$A$13</definedName>
    <definedName name="sub_2100" localSheetId="0">'Лист1'!$A$15</definedName>
    <definedName name="sub_2101" localSheetId="0">'Лист1'!$A$16</definedName>
    <definedName name="sub_21011" localSheetId="0">'Лист1'!$A$17</definedName>
    <definedName name="sub_210111" localSheetId="0">'Лист1'!$A$18</definedName>
    <definedName name="sub_2101111" localSheetId="0">'Лист1'!$A$19</definedName>
    <definedName name="sub_2101112" localSheetId="0">'Лист1'!$A$20</definedName>
    <definedName name="sub_2101113" localSheetId="0">'Лист1'!$A$21</definedName>
    <definedName name="sub_21011131" localSheetId="0">'Лист1'!$A$22</definedName>
    <definedName name="sub_210112" localSheetId="0">'Лист1'!$A$23</definedName>
    <definedName name="sub_2101121" localSheetId="0">'Лист1'!$A$24</definedName>
    <definedName name="sub_210113" localSheetId="0">'Лист1'!$A$25</definedName>
    <definedName name="sub_2101131" localSheetId="0">'Лист1'!$A$26</definedName>
    <definedName name="sub_2101132" localSheetId="0">'Лист1'!$A$27</definedName>
    <definedName name="sub_2101133" localSheetId="0">'Лист1'!$A$28</definedName>
    <definedName name="sub_210114" localSheetId="0">'Лист1'!$A$36</definedName>
    <definedName name="sub_210115" localSheetId="0">'Лист1'!$A$37</definedName>
    <definedName name="sub_21012" localSheetId="0">'Лист1'!$A$38</definedName>
    <definedName name="sub_210121" localSheetId="0">'Лист1'!$A$39</definedName>
    <definedName name="sub_2101210" localSheetId="0">'Лист1'!$A$48</definedName>
    <definedName name="sub_21012101" localSheetId="0">'Лист1'!$A$49</definedName>
    <definedName name="sub_2101211" localSheetId="0">'Лист1'!$A$50</definedName>
    <definedName name="sub_2101212" localSheetId="0">'Лист1'!$A$51</definedName>
    <definedName name="sub_210122" localSheetId="0">'Лист1'!$A$40</definedName>
    <definedName name="sub_210123" localSheetId="0">'Лист1'!$A$41</definedName>
    <definedName name="sub_210124" localSheetId="0">'Лист1'!$A$42</definedName>
    <definedName name="sub_210125" localSheetId="0">'Лист1'!$A$43</definedName>
    <definedName name="sub_210126" localSheetId="0">'Лист1'!$A$44</definedName>
    <definedName name="sub_210127" localSheetId="0">'Лист1'!$A$45</definedName>
    <definedName name="sub_210128" localSheetId="0">'Лист1'!$A$46</definedName>
    <definedName name="sub_210129" localSheetId="0">'Лист1'!$A$47</definedName>
    <definedName name="sub_21013" localSheetId="0">'Лист1'!$A$55</definedName>
    <definedName name="sub_2111" localSheetId="0">'Лист1'!#REF!</definedName>
    <definedName name="sub_2200" localSheetId="0">'Лист1'!$A$56</definedName>
    <definedName name="sub_2222" localSheetId="0">'Лист1'!#REF!</definedName>
    <definedName name="sub_2300" localSheetId="0">'Лист1'!$A$57</definedName>
    <definedName name="sub_23011" localSheetId="0">'Лист1'!$A$58</definedName>
    <definedName name="sub_23012" localSheetId="0">'Лист1'!$A$60</definedName>
    <definedName name="sub_2333" localSheetId="0">'Лист1'!#REF!</definedName>
    <definedName name="sub_2400" localSheetId="0">'Лист1'!$A$62</definedName>
    <definedName name="sub_2401" localSheetId="0">'Лист1'!$A$63</definedName>
    <definedName name="sub_2402" localSheetId="0">'Лист1'!$A$64</definedName>
    <definedName name="sub_24021" localSheetId="0">'Лист1'!$A$65</definedName>
    <definedName name="sub_2403" localSheetId="0">'Лист1'!$A$67</definedName>
    <definedName name="sub_24031" localSheetId="0">'Лист1'!$A$70</definedName>
    <definedName name="sub_2404" localSheetId="0">'Лист1'!$A$72</definedName>
    <definedName name="sub_24041" localSheetId="0">'Лист1'!$A$73</definedName>
    <definedName name="sub_2405" localSheetId="0">'Лист1'!$A$76</definedName>
    <definedName name="sub_24051" localSheetId="0">'Лист1'!$A$77</definedName>
    <definedName name="sub_2406" localSheetId="0">'Лист1'!$A$81</definedName>
    <definedName name="sub_2407" localSheetId="0">'Лист1'!$A$82</definedName>
    <definedName name="sub_24071" localSheetId="0">'Лист1'!$A$83</definedName>
    <definedName name="sub_2408" localSheetId="0">'Лист1'!$A$84</definedName>
    <definedName name="sub_2444" localSheetId="0">'Лист1'!#REF!</definedName>
    <definedName name="sub_2555" localSheetId="0">'Лист1'!#REF!</definedName>
    <definedName name="_xlnm.Print_Area" localSheetId="0">'Лист1'!$A$1:$F$91</definedName>
  </definedNames>
  <calcPr fullCalcOnLoad="1"/>
</workbook>
</file>

<file path=xl/sharedStrings.xml><?xml version="1.0" encoding="utf-8"?>
<sst xmlns="http://schemas.openxmlformats.org/spreadsheetml/2006/main" count="247" uniqueCount="171">
  <si>
    <t>Приложение 2</t>
  </si>
  <si>
    <t>к приказу Федеральной службы по тарифам</t>
  </si>
  <si>
    <t>от 24 октября 2014 г. N 1831-э</t>
  </si>
  <si>
    <t>Форма раскрытия информации</t>
  </si>
  <si>
    <t>о структуре и объемах затрат на оказание услуг по передаче электрической энергии сетевыми организациями, регулирование деятельности которых осуществляется методом долгосрочной индексации необходимой валовой выручки</t>
  </si>
  <si>
    <t>N п/п</t>
  </si>
  <si>
    <t>Показатель</t>
  </si>
  <si>
    <t>Ед. изм.</t>
  </si>
  <si>
    <t>Примечание*(3)</t>
  </si>
  <si>
    <t>I</t>
  </si>
  <si>
    <t>Структура затрат</t>
  </si>
  <si>
    <t>x</t>
  </si>
  <si>
    <t>Необходимая валовая выручка на содержание</t>
  </si>
  <si>
    <t>тыс. руб.</t>
  </si>
  <si>
    <t>Подконтрольные расходы, всего</t>
  </si>
  <si>
    <t>Материальные расходы, всего</t>
  </si>
  <si>
    <t>1.1.1.1</t>
  </si>
  <si>
    <t>в том числе на сырье, материалы, запасные части, инструмент, топливо</t>
  </si>
  <si>
    <t>1.1.1.2</t>
  </si>
  <si>
    <t>на ремонт</t>
  </si>
  <si>
    <t>1.1.1.3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</si>
  <si>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</si>
  <si>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1.1.1.3.1</t>
  </si>
  <si>
    <t>в том числе на ремонт</t>
  </si>
  <si>
    <t>Фонд оплаты труда</t>
  </si>
  <si>
    <t>1.1.2.1</t>
  </si>
  <si>
    <t>Прочие подконтрольные расходы (с расшифровкой)</t>
  </si>
  <si>
    <t>1.1.3.1</t>
  </si>
  <si>
    <t>в том числе прибыль на социальное развитие (включая социальные выплаты)</t>
  </si>
  <si>
    <t>1.1.3.2</t>
  </si>
  <si>
    <t>в том числе транспортные услуги</t>
  </si>
  <si>
    <t>1.1.3.3</t>
  </si>
  <si>
    <t>в том числе прочие расходы (с расшифровкой)*(4)</t>
  </si>
  <si>
    <t>Расходы на обслуживание операционных заемных средств в составе подконтрольных расходов</t>
  </si>
  <si>
    <t>Расходы из прибыли в составе подконтрольных расходов</t>
  </si>
  <si>
    <t>Неподконтрольные расходы, включенные в НВВ, всего</t>
  </si>
  <si>
    <t>Оплата услуг ОАО "ФСК ЕЭС"</t>
  </si>
  <si>
    <t>Расходы на оплату технологического присоединения к сетям смежной сетевой организации</t>
  </si>
  <si>
    <t>Плата за аренду имущества</t>
  </si>
  <si>
    <t>отчисления на социальные нужды</t>
  </si>
  <si>
    <t>расходы на возврат и обслуживание долгосрочных заемных средств, направляемых на финансирование капитальных вложений</t>
  </si>
  <si>
    <t>амортизация</t>
  </si>
  <si>
    <t>прибыль на капитальные вложения</t>
  </si>
  <si>
    <t>налог на прибыль</t>
  </si>
  <si>
    <t>прочие налоги</t>
  </si>
  <si>
    <t>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</si>
  <si>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1.2.10.1</t>
  </si>
  <si>
    <t>Справочно: "Количество льготных технологических присоединений"</t>
  </si>
  <si>
    <t>ед.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</si>
  <si>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</si>
  <si>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прочие неподконтрольные расходы (с расшифровкой)</t>
  </si>
  <si>
    <t>недополученный по независящим причинам доход (+)/избыток средств, полученный в предыдущем периоде регулирования (-)</t>
  </si>
  <si>
    <t>II</t>
  </si>
  <si>
    <t>III</t>
  </si>
  <si>
    <t>Необходимая валовая выручка на оплату технологического расхода (потерь) электроэнергии</t>
  </si>
  <si>
    <t>Справочно:</t>
  </si>
  <si>
    <t>Объем технологических потерь</t>
  </si>
  <si>
    <t>Цена покупки электрической энергии сетевой организацией в целях компенсации технологического расхода электрической энергии</t>
  </si>
  <si>
    <t>IV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</si>
  <si>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</si>
  <si>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общее количество точек подключения на конец года</t>
  </si>
  <si>
    <t>шт.</t>
  </si>
  <si>
    <t>Трансформаторная мощность подстанций, всего</t>
  </si>
  <si>
    <t>МВа</t>
  </si>
  <si>
    <t>Количество условных единиц по линиям электропередач, всего</t>
  </si>
  <si>
    <t>у.е.</t>
  </si>
  <si>
    <t>Количество условных единиц по подстанциям, всего</t>
  </si>
  <si>
    <t>Длина линий электропередач, всего</t>
  </si>
  <si>
    <t>км</t>
  </si>
  <si>
    <t>Доля кабельных линий электропередач</t>
  </si>
  <si>
    <t>%</t>
  </si>
  <si>
    <t>Ввод в эксплуатацию новых объектов электросетевого комплекса на конец года</t>
  </si>
  <si>
    <t>в том числе за счет платы за технологическое присоединение</t>
  </si>
  <si>
    <t>норматив технологического расхода (потерь) электрической энергии, установленный Минэнерго России*(5)</t>
  </si>
  <si>
    <t>Примечание:</t>
  </si>
  <si>
    <t>*(1) 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</si>
  <si>
    <t>*(2) 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</si>
  <si>
    <t>*(3) 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</si>
  <si>
    <t>1.1</t>
  </si>
  <si>
    <t>1.1.1</t>
  </si>
  <si>
    <t>1.1.2</t>
  </si>
  <si>
    <t>1.1.3</t>
  </si>
  <si>
    <t>1.1.4</t>
  </si>
  <si>
    <t>1.1.5</t>
  </si>
  <si>
    <t>1.2</t>
  </si>
  <si>
    <t>1.2.1</t>
  </si>
  <si>
    <t>1.2.2</t>
  </si>
  <si>
    <t>1.2.3</t>
  </si>
  <si>
    <t>1.2.4</t>
  </si>
  <si>
    <t>1.2.5</t>
  </si>
  <si>
    <t>1.2.6</t>
  </si>
  <si>
    <t>1.2.7</t>
  </si>
  <si>
    <t>1.2.8</t>
  </si>
  <si>
    <t>1.2.9</t>
  </si>
  <si>
    <t>1.2.10</t>
  </si>
  <si>
    <t>1.2.11</t>
  </si>
  <si>
    <t>1.2.12</t>
  </si>
  <si>
    <t>1.3</t>
  </si>
  <si>
    <t>7.1</t>
  </si>
  <si>
    <t>*(4) 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N 1178.</t>
  </si>
  <si>
    <t>*(5) В соответствии с пунктом 4.2.14.8. Положения о Министерстве энергетики Российской Федерации, утвержденного постановлением Правительства Российской Федерации от 28.05.2008 N 400.</t>
  </si>
  <si>
    <t>1.1.3.3.1</t>
  </si>
  <si>
    <t>1.1.3.3.2</t>
  </si>
  <si>
    <t>1.1.3.3.3</t>
  </si>
  <si>
    <t>1.1.3.3.4</t>
  </si>
  <si>
    <t>1.1.3.3.5</t>
  </si>
  <si>
    <t>1.1.3.3.6</t>
  </si>
  <si>
    <t>1.1.3.3.7</t>
  </si>
  <si>
    <t>Ремонт основных фондов</t>
  </si>
  <si>
    <t>Работы и услуги сторонних организаций</t>
  </si>
  <si>
    <t>Командировочные и представительские расходы</t>
  </si>
  <si>
    <t>Расходы на подготовку кадров</t>
  </si>
  <si>
    <t>Расходы на обеспечение нормальных условий труда и ТБ</t>
  </si>
  <si>
    <t>Расходы на страхование</t>
  </si>
  <si>
    <t xml:space="preserve">Электроэнергия на хоз. нужды </t>
  </si>
  <si>
    <t>1.2.12.1</t>
  </si>
  <si>
    <t>1.2.12.2</t>
  </si>
  <si>
    <t>Теплоэнергия</t>
  </si>
  <si>
    <t>план *(1)</t>
  </si>
  <si>
    <t>факт *(2)</t>
  </si>
  <si>
    <t>Справочно: расходы на ремонт, всего (пункт 1.1.1.2 + пункт 1.1.2.1 + пункт 1.1.1.3.1)</t>
  </si>
  <si>
    <t>руб./МВтч</t>
  </si>
  <si>
    <t>МВтч</t>
  </si>
  <si>
    <t>в том числе трансформаторная мощность подстанций на  уровне напряжения ВН</t>
  </si>
  <si>
    <t>2.1.</t>
  </si>
  <si>
    <t>2.2.</t>
  </si>
  <si>
    <t>в том числе трансформаторная мощность подстанций на  уровне напряжения СН II</t>
  </si>
  <si>
    <t>3.2</t>
  </si>
  <si>
    <t>3.1</t>
  </si>
  <si>
    <t>в том числе количество условных единиц по линиям электропередач на ВН уровне напряжения</t>
  </si>
  <si>
    <t>в том числе количество условных единиц по линиям электропередач на СН II уровне напряжения</t>
  </si>
  <si>
    <t>3.3</t>
  </si>
  <si>
    <t>в том числе количество условных единиц по линиям электропередач на НН уровне напряжения</t>
  </si>
  <si>
    <t>4.1</t>
  </si>
  <si>
    <t>4.2</t>
  </si>
  <si>
    <t>4.3</t>
  </si>
  <si>
    <t>в том числе количество условных единиц по подстанциям на ВН уровне напряжения</t>
  </si>
  <si>
    <t>в том числе количество условных единиц по подстанциям на СНII уровне напряжения</t>
  </si>
  <si>
    <t>в том числе количество условных единиц по подстанциям на НН уровне напряжения</t>
  </si>
  <si>
    <t>5.1</t>
  </si>
  <si>
    <t>5.2</t>
  </si>
  <si>
    <t>5.3</t>
  </si>
  <si>
    <t>в том числе длина линий электропередач на ВН уровне напряжения</t>
  </si>
  <si>
    <t>в том числе длина линий электропередач на СНII уровне напряжения</t>
  </si>
  <si>
    <t>в том числе длина линий электропередач на НН уровне напряжения</t>
  </si>
  <si>
    <t>-</t>
  </si>
  <si>
    <r>
      <t xml:space="preserve">ИНН: </t>
    </r>
    <r>
      <rPr>
        <u val="single"/>
        <sz val="12"/>
        <rFont val="Times New Roman"/>
        <family val="1"/>
      </rPr>
      <t>1901002975</t>
    </r>
  </si>
  <si>
    <r>
      <t xml:space="preserve">КПП: </t>
    </r>
    <r>
      <rPr>
        <u val="single"/>
        <sz val="12"/>
        <rFont val="Times New Roman"/>
        <family val="1"/>
      </rPr>
      <t>190101001</t>
    </r>
  </si>
  <si>
    <r>
      <t xml:space="preserve">Долгосрочный период регулирования: </t>
    </r>
    <r>
      <rPr>
        <u val="single"/>
        <sz val="12"/>
        <rFont val="Times New Roman"/>
        <family val="1"/>
      </rPr>
      <t>2015</t>
    </r>
    <r>
      <rPr>
        <sz val="12"/>
        <rFont val="Times New Roman"/>
        <family val="1"/>
      </rPr>
      <t xml:space="preserve"> - </t>
    </r>
    <r>
      <rPr>
        <u val="single"/>
        <sz val="12"/>
        <rFont val="Times New Roman"/>
        <family val="1"/>
      </rPr>
      <t>2019</t>
    </r>
    <r>
      <rPr>
        <sz val="12"/>
        <rFont val="Times New Roman"/>
        <family val="1"/>
      </rPr>
      <t xml:space="preserve"> гг.</t>
    </r>
  </si>
  <si>
    <t>Другие неподконтрольные расходы</t>
  </si>
  <si>
    <t>1.2.12.3</t>
  </si>
  <si>
    <t>Проценты за кредит</t>
  </si>
  <si>
    <r>
      <t xml:space="preserve">Наименование организации: </t>
    </r>
    <r>
      <rPr>
        <u val="single"/>
        <sz val="12"/>
        <rFont val="Times New Roman"/>
        <family val="1"/>
      </rPr>
      <t>Муниципальное унитарное предприятие города Абакана "Абаканские электрические сети"</t>
    </r>
  </si>
  <si>
    <t>3.4</t>
  </si>
  <si>
    <t>в том числе количество условных единиц по линиям электропередач на СН I уровне напряжения</t>
  </si>
  <si>
    <t>5.4</t>
  </si>
  <si>
    <t>2018 год</t>
  </si>
  <si>
    <t>1</t>
  </si>
  <si>
    <t>Оптимизация расходов в результате убыточности регулируемого вида деятельности.</t>
  </si>
  <si>
    <t>Снижение стоимости материалов по результатам закупочных процедур, а также оптимизация расходов в результате убыточности регулируемого вида деятельности.</t>
  </si>
  <si>
    <t>Снижение стоимости мероприятий в связи с проведением закупочных процедур, а также в связи с проведением работ хозяйственным способом, снижение (относительно прогнозируемого) количества аварийных работ на воздушных и кабельных линиях электропередачи. Кроме этого, выполнение части мероприятий, запланированных по капитальному ремонту, перенесены в результате убыточности регулируемого вида деятельности.</t>
  </si>
  <si>
    <t>Перенос учебных командировок по причине убыточности регулируемого вида деятельности.</t>
  </si>
  <si>
    <t>Выполнение незапланированных мероприятий, обусловленных производственной необходимостью.</t>
  </si>
  <si>
    <t>Увеличение объемов потребления электроэнергии производственными объектами МУП «АЭС», а также увеличение тарифа на электрическую энергию относительно плана, утвержденного регулятором.</t>
  </si>
  <si>
    <t>Отсутствуют в результате убыточности регулируемого вида деятельности.</t>
  </si>
  <si>
    <t>Увеличение количетсва арендуемых объектов для основного вида деятельности относительно плана, утвержденного регулятором.</t>
  </si>
  <si>
    <t>В связи с возникновением выпадающих доходов по основному виду деятельности.</t>
  </si>
  <si>
    <t>Увеличение объемов потребления теплоэнергоресурсов в целом по предприятию</t>
  </si>
  <si>
    <t xml:space="preserve">Отклонение в результате учета части расходов по транспортировке материалов и оборудования поставщиками в их стоимости  </t>
  </si>
  <si>
    <t xml:space="preserve">В результате перераспределения расходов по уплате государственной пошлины на регистрацию объектов недвижимости в статью расходов "работы и услуги сторонних организаций" </t>
  </si>
  <si>
    <t>Фактически сложившиеся выпадающие доходы по п.87 Основ ценообразования.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</si>
</sst>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#,##0.0"/>
    <numFmt numFmtId="183" formatCode="0.0%"/>
  </numFmts>
  <fonts count="46">
    <font>
      <sz val="10"/>
      <name val="Arial Cyr"/>
      <family val="0"/>
    </font>
    <font>
      <sz val="12"/>
      <name val="Arial"/>
      <family val="2"/>
    </font>
    <font>
      <b/>
      <sz val="12"/>
      <color indexed="63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color indexed="63"/>
      <name val="Times New Roman"/>
      <family val="1"/>
    </font>
    <font>
      <u val="single"/>
      <sz val="12"/>
      <name val="Times New Roman"/>
      <family val="1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" fontId="11" fillId="32" borderId="0" applyBorder="0">
      <alignment horizontal="right"/>
      <protection/>
    </xf>
    <xf numFmtId="0" fontId="45" fillId="33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 horizontal="justify"/>
    </xf>
    <xf numFmtId="0" fontId="0" fillId="34" borderId="0" xfId="0" applyFill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right"/>
    </xf>
    <xf numFmtId="0" fontId="7" fillId="0" borderId="0" xfId="0" applyFont="1" applyAlignment="1">
      <alignment horizontal="justify"/>
    </xf>
    <xf numFmtId="0" fontId="7" fillId="0" borderId="0" xfId="0" applyFont="1" applyAlignment="1">
      <alignment/>
    </xf>
    <xf numFmtId="49" fontId="7" fillId="0" borderId="10" xfId="0" applyNumberFormat="1" applyFont="1" applyBorder="1" applyAlignment="1">
      <alignment horizontal="center" vertical="top" wrapText="1"/>
    </xf>
    <xf numFmtId="0" fontId="7" fillId="0" borderId="11" xfId="0" applyFont="1" applyBorder="1" applyAlignment="1">
      <alignment vertical="top" wrapText="1"/>
    </xf>
    <xf numFmtId="0" fontId="7" fillId="0" borderId="11" xfId="0" applyFont="1" applyBorder="1" applyAlignment="1">
      <alignment horizontal="center" vertical="top" wrapText="1"/>
    </xf>
    <xf numFmtId="49" fontId="7" fillId="35" borderId="10" xfId="0" applyNumberFormat="1" applyFont="1" applyFill="1" applyBorder="1" applyAlignment="1">
      <alignment horizontal="left" vertical="top" wrapText="1"/>
    </xf>
    <xf numFmtId="0" fontId="7" fillId="35" borderId="11" xfId="0" applyFont="1" applyFill="1" applyBorder="1" applyAlignment="1">
      <alignment vertical="top" wrapText="1"/>
    </xf>
    <xf numFmtId="49" fontId="7" fillId="0" borderId="10" xfId="0" applyNumberFormat="1" applyFont="1" applyBorder="1" applyAlignment="1">
      <alignment horizontal="left" vertical="top" wrapText="1"/>
    </xf>
    <xf numFmtId="4" fontId="7" fillId="0" borderId="11" xfId="0" applyNumberFormat="1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vertical="top" wrapText="1"/>
    </xf>
    <xf numFmtId="0" fontId="0" fillId="0" borderId="0" xfId="0" applyFill="1" applyAlignment="1">
      <alignment/>
    </xf>
    <xf numFmtId="0" fontId="7" fillId="0" borderId="12" xfId="0" applyFont="1" applyBorder="1" applyAlignment="1">
      <alignment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35" borderId="11" xfId="0" applyFont="1" applyFill="1" applyBorder="1" applyAlignment="1">
      <alignment horizontal="left" vertical="top" wrapText="1"/>
    </xf>
    <xf numFmtId="0" fontId="7" fillId="35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top" wrapText="1"/>
    </xf>
    <xf numFmtId="4" fontId="7" fillId="35" borderId="11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center" vertical="top" wrapText="1"/>
    </xf>
    <xf numFmtId="4" fontId="0" fillId="0" borderId="0" xfId="0" applyNumberFormat="1" applyFill="1" applyAlignment="1">
      <alignment/>
    </xf>
    <xf numFmtId="3" fontId="7" fillId="0" borderId="11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7" fillId="0" borderId="15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2" fillId="0" borderId="0" xfId="0" applyFont="1" applyAlignment="1">
      <alignment horizontal="left"/>
    </xf>
    <xf numFmtId="49" fontId="7" fillId="0" borderId="15" xfId="0" applyNumberFormat="1" applyFont="1" applyBorder="1" applyAlignment="1">
      <alignment horizontal="left" vertical="top" wrapText="1"/>
    </xf>
    <xf numFmtId="49" fontId="7" fillId="0" borderId="10" xfId="0" applyNumberFormat="1" applyFont="1" applyBorder="1" applyAlignment="1">
      <alignment horizontal="left" vertical="top" wrapText="1"/>
    </xf>
    <xf numFmtId="0" fontId="7" fillId="0" borderId="15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4" fontId="7" fillId="0" borderId="15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ормула_GRES.2007.5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91"/>
  <sheetViews>
    <sheetView tabSelected="1" zoomScale="85" zoomScaleNormal="85" zoomScalePageLayoutView="0" workbookViewId="0" topLeftCell="A1">
      <selection activeCell="A6" sqref="A6:F6"/>
    </sheetView>
  </sheetViews>
  <sheetFormatPr defaultColWidth="9.00390625" defaultRowHeight="12.75"/>
  <cols>
    <col min="1" max="1" width="9.25390625" style="0" customWidth="1"/>
    <col min="2" max="2" width="53.00390625" style="0" customWidth="1"/>
    <col min="3" max="3" width="11.00390625" style="0" bestFit="1" customWidth="1"/>
    <col min="4" max="5" width="11.875" style="18" bestFit="1" customWidth="1"/>
    <col min="6" max="6" width="60.375" style="0" customWidth="1"/>
  </cols>
  <sheetData>
    <row r="1" spans="1:6" ht="15.75">
      <c r="A1" s="3"/>
      <c r="B1" s="3"/>
      <c r="C1" s="3"/>
      <c r="D1" s="24"/>
      <c r="E1" s="24"/>
      <c r="F1" s="4" t="s">
        <v>0</v>
      </c>
    </row>
    <row r="2" spans="1:6" ht="15.75">
      <c r="A2" s="3"/>
      <c r="B2" s="3"/>
      <c r="C2" s="3"/>
      <c r="D2" s="24"/>
      <c r="E2" s="24"/>
      <c r="F2" s="4" t="s">
        <v>1</v>
      </c>
    </row>
    <row r="3" spans="1:6" ht="15.75">
      <c r="A3" s="3"/>
      <c r="B3" s="3"/>
      <c r="C3" s="3"/>
      <c r="D3" s="24"/>
      <c r="E3" s="24"/>
      <c r="F3" s="4" t="s">
        <v>2</v>
      </c>
    </row>
    <row r="4" spans="1:6" ht="15.75">
      <c r="A4" s="5"/>
      <c r="B4" s="3"/>
      <c r="C4" s="3"/>
      <c r="D4" s="24"/>
      <c r="E4" s="24"/>
      <c r="F4" s="3"/>
    </row>
    <row r="5" spans="1:6" ht="15.75">
      <c r="A5" s="37" t="s">
        <v>3</v>
      </c>
      <c r="B5" s="37"/>
      <c r="C5" s="37"/>
      <c r="D5" s="37"/>
      <c r="E5" s="37"/>
      <c r="F5" s="37"/>
    </row>
    <row r="6" spans="1:6" ht="32.25" customHeight="1">
      <c r="A6" s="38" t="s">
        <v>4</v>
      </c>
      <c r="B6" s="38"/>
      <c r="C6" s="38"/>
      <c r="D6" s="38"/>
      <c r="E6" s="38"/>
      <c r="F6" s="38"/>
    </row>
    <row r="7" spans="1:6" ht="15.75">
      <c r="A7" s="5"/>
      <c r="B7" s="3"/>
      <c r="C7" s="3"/>
      <c r="D7" s="24"/>
      <c r="E7" s="24"/>
      <c r="F7" s="3"/>
    </row>
    <row r="8" spans="1:6" ht="15.75">
      <c r="A8" s="6" t="s">
        <v>152</v>
      </c>
      <c r="B8" s="3"/>
      <c r="C8" s="3"/>
      <c r="D8" s="24"/>
      <c r="E8" s="24"/>
      <c r="F8" s="3"/>
    </row>
    <row r="9" spans="1:6" ht="15.75">
      <c r="A9" s="6" t="s">
        <v>146</v>
      </c>
      <c r="B9" s="3"/>
      <c r="C9" s="3"/>
      <c r="D9" s="24"/>
      <c r="E9" s="24"/>
      <c r="F9" s="3"/>
    </row>
    <row r="10" spans="1:6" ht="15.75">
      <c r="A10" s="6" t="s">
        <v>147</v>
      </c>
      <c r="B10" s="3"/>
      <c r="C10" s="3"/>
      <c r="D10" s="24"/>
      <c r="E10" s="24"/>
      <c r="F10" s="3"/>
    </row>
    <row r="11" spans="1:6" ht="15.75">
      <c r="A11" s="6" t="s">
        <v>148</v>
      </c>
      <c r="B11" s="3"/>
      <c r="C11" s="3"/>
      <c r="D11" s="24"/>
      <c r="E11" s="24"/>
      <c r="F11" s="3"/>
    </row>
    <row r="12" spans="1:6" ht="16.5" thickBot="1">
      <c r="A12" s="5"/>
      <c r="B12" s="3"/>
      <c r="C12" s="3"/>
      <c r="D12" s="24"/>
      <c r="E12" s="24"/>
      <c r="F12" s="3"/>
    </row>
    <row r="13" spans="1:6" ht="16.5" customHeight="1" thickBot="1">
      <c r="A13" s="42" t="s">
        <v>5</v>
      </c>
      <c r="B13" s="42" t="s">
        <v>6</v>
      </c>
      <c r="C13" s="42" t="s">
        <v>7</v>
      </c>
      <c r="D13" s="47" t="s">
        <v>156</v>
      </c>
      <c r="E13" s="48"/>
      <c r="F13" s="42" t="s">
        <v>8</v>
      </c>
    </row>
    <row r="14" spans="1:30" ht="16.5" thickBot="1">
      <c r="A14" s="43"/>
      <c r="B14" s="43"/>
      <c r="C14" s="43"/>
      <c r="D14" s="26" t="s">
        <v>118</v>
      </c>
      <c r="E14" s="25" t="s">
        <v>119</v>
      </c>
      <c r="F14" s="43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</row>
    <row r="15" spans="1:30" ht="16.5" thickBot="1">
      <c r="A15" s="7" t="s">
        <v>9</v>
      </c>
      <c r="B15" s="8" t="s">
        <v>10</v>
      </c>
      <c r="C15" s="9" t="s">
        <v>11</v>
      </c>
      <c r="D15" s="27" t="s">
        <v>11</v>
      </c>
      <c r="E15" s="27" t="s">
        <v>11</v>
      </c>
      <c r="F15" s="9" t="s">
        <v>11</v>
      </c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</row>
    <row r="16" spans="1:6" s="18" customFormat="1" ht="16.5" thickBot="1">
      <c r="A16" s="10">
        <v>1</v>
      </c>
      <c r="B16" s="11" t="s">
        <v>12</v>
      </c>
      <c r="C16" s="22" t="s">
        <v>13</v>
      </c>
      <c r="D16" s="28">
        <f>D17+D38+D55</f>
        <v>300179.45999999996</v>
      </c>
      <c r="E16" s="28">
        <f>E17+E38+E55</f>
        <v>257579.26</v>
      </c>
      <c r="F16" s="21"/>
    </row>
    <row r="17" spans="1:28" ht="16.5" thickBot="1">
      <c r="A17" s="10" t="s">
        <v>78</v>
      </c>
      <c r="B17" s="11" t="s">
        <v>14</v>
      </c>
      <c r="C17" s="22" t="s">
        <v>13</v>
      </c>
      <c r="D17" s="28">
        <f>D18+D23+D25+D36+D37</f>
        <v>152576.93</v>
      </c>
      <c r="E17" s="28">
        <f>E18+E23+E25+E36+E37</f>
        <v>135599.73</v>
      </c>
      <c r="F17" s="21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</row>
    <row r="18" spans="1:28" ht="16.5" thickBot="1">
      <c r="A18" s="12" t="s">
        <v>79</v>
      </c>
      <c r="B18" s="8" t="s">
        <v>15</v>
      </c>
      <c r="C18" s="15" t="s">
        <v>13</v>
      </c>
      <c r="D18" s="13">
        <f>D19+D20+D21</f>
        <v>13297.47</v>
      </c>
      <c r="E18" s="13">
        <f>E19+E20+E21</f>
        <v>10003.63</v>
      </c>
      <c r="F18" s="20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</row>
    <row r="19" spans="1:28" ht="48" thickBot="1">
      <c r="A19" s="12" t="s">
        <v>16</v>
      </c>
      <c r="B19" s="8" t="s">
        <v>17</v>
      </c>
      <c r="C19" s="15" t="s">
        <v>13</v>
      </c>
      <c r="D19" s="13">
        <v>12051.55</v>
      </c>
      <c r="E19" s="13">
        <v>9317.23</v>
      </c>
      <c r="F19" s="20" t="s">
        <v>159</v>
      </c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</row>
    <row r="20" spans="1:28" ht="16.5" thickBot="1">
      <c r="A20" s="12" t="s">
        <v>18</v>
      </c>
      <c r="B20" s="8" t="s">
        <v>19</v>
      </c>
      <c r="C20" s="15" t="s">
        <v>13</v>
      </c>
      <c r="D20" s="13"/>
      <c r="E20" s="13"/>
      <c r="F20" s="20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</row>
    <row r="21" spans="1:28" ht="63.75" thickBot="1">
      <c r="A21" s="12" t="s">
        <v>20</v>
      </c>
      <c r="B21" s="8" t="s">
        <v>21</v>
      </c>
      <c r="C21" s="15" t="s">
        <v>13</v>
      </c>
      <c r="D21" s="13">
        <v>1245.92</v>
      </c>
      <c r="E21" s="13">
        <v>686.4</v>
      </c>
      <c r="F21" s="29" t="s">
        <v>158</v>
      </c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</row>
    <row r="22" spans="1:28" ht="16.5" thickBot="1">
      <c r="A22" s="12" t="s">
        <v>22</v>
      </c>
      <c r="B22" s="8" t="s">
        <v>23</v>
      </c>
      <c r="C22" s="15" t="s">
        <v>13</v>
      </c>
      <c r="D22" s="13"/>
      <c r="E22" s="13"/>
      <c r="F22" s="20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</row>
    <row r="23" spans="1:28" ht="16.5" thickBot="1">
      <c r="A23" s="12" t="s">
        <v>80</v>
      </c>
      <c r="B23" s="8" t="s">
        <v>24</v>
      </c>
      <c r="C23" s="15" t="s">
        <v>13</v>
      </c>
      <c r="D23" s="13">
        <v>94100.26</v>
      </c>
      <c r="E23" s="13">
        <v>93630.04</v>
      </c>
      <c r="F23" s="20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</row>
    <row r="24" spans="1:28" ht="16.5" thickBot="1">
      <c r="A24" s="12" t="s">
        <v>25</v>
      </c>
      <c r="B24" s="8" t="s">
        <v>23</v>
      </c>
      <c r="C24" s="15" t="s">
        <v>13</v>
      </c>
      <c r="D24" s="13"/>
      <c r="E24" s="13"/>
      <c r="F24" s="20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</row>
    <row r="25" spans="1:28" ht="16.5" customHeight="1" thickBot="1">
      <c r="A25" s="12" t="s">
        <v>81</v>
      </c>
      <c r="B25" s="8" t="s">
        <v>26</v>
      </c>
      <c r="C25" s="15" t="s">
        <v>13</v>
      </c>
      <c r="D25" s="13">
        <f>D26+D27+D28</f>
        <v>43506.77</v>
      </c>
      <c r="E25" s="13">
        <f>E26+E27+E28</f>
        <v>31966.060000000005</v>
      </c>
      <c r="F25" s="20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</row>
    <row r="26" spans="1:28" ht="32.25" thickBot="1">
      <c r="A26" s="12" t="s">
        <v>27</v>
      </c>
      <c r="B26" s="8" t="s">
        <v>28</v>
      </c>
      <c r="C26" s="15" t="s">
        <v>13</v>
      </c>
      <c r="D26" s="13"/>
      <c r="E26" s="13"/>
      <c r="F26" s="20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</row>
    <row r="27" spans="1:28" ht="48" thickBot="1">
      <c r="A27" s="12" t="s">
        <v>29</v>
      </c>
      <c r="B27" s="8" t="s">
        <v>30</v>
      </c>
      <c r="C27" s="15" t="s">
        <v>13</v>
      </c>
      <c r="D27" s="13">
        <v>20.49</v>
      </c>
      <c r="E27" s="13">
        <v>6.52</v>
      </c>
      <c r="F27" s="20" t="s">
        <v>168</v>
      </c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</row>
    <row r="28" spans="1:28" ht="16.5" thickBot="1">
      <c r="A28" s="12" t="s">
        <v>31</v>
      </c>
      <c r="B28" s="8" t="s">
        <v>32</v>
      </c>
      <c r="C28" s="15" t="s">
        <v>13</v>
      </c>
      <c r="D28" s="13">
        <f>D29+D30+D31+D32+D33+D34+D35</f>
        <v>43486.28</v>
      </c>
      <c r="E28" s="13">
        <f>E29+E30+E31+E32+E33+E34+E35</f>
        <v>31959.540000000005</v>
      </c>
      <c r="F28" s="20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</row>
    <row r="29" spans="1:28" s="2" customFormat="1" ht="126.75" thickBot="1">
      <c r="A29" s="16" t="s">
        <v>101</v>
      </c>
      <c r="B29" s="17" t="s">
        <v>108</v>
      </c>
      <c r="C29" s="23" t="s">
        <v>13</v>
      </c>
      <c r="D29" s="13">
        <v>25727.01</v>
      </c>
      <c r="E29" s="13">
        <v>18027.11</v>
      </c>
      <c r="F29" s="20" t="s">
        <v>160</v>
      </c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</row>
    <row r="30" spans="1:28" s="2" customFormat="1" ht="32.25" thickBot="1">
      <c r="A30" s="16" t="s">
        <v>102</v>
      </c>
      <c r="B30" s="17" t="s">
        <v>109</v>
      </c>
      <c r="C30" s="23" t="s">
        <v>13</v>
      </c>
      <c r="D30" s="13">
        <f>10421.45-D27+2757.52</f>
        <v>13158.480000000001</v>
      </c>
      <c r="E30" s="13">
        <f>8954.11-E27+779.75-0.01</f>
        <v>9727.33</v>
      </c>
      <c r="F30" s="20" t="s">
        <v>158</v>
      </c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</row>
    <row r="31" spans="1:28" s="2" customFormat="1" ht="31.5" customHeight="1" thickBot="1">
      <c r="A31" s="16" t="s">
        <v>103</v>
      </c>
      <c r="B31" s="17" t="s">
        <v>110</v>
      </c>
      <c r="C31" s="23" t="s">
        <v>13</v>
      </c>
      <c r="D31" s="13">
        <v>1024.14</v>
      </c>
      <c r="E31" s="13">
        <v>396.81</v>
      </c>
      <c r="F31" s="20" t="s">
        <v>161</v>
      </c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</row>
    <row r="32" spans="1:28" s="2" customFormat="1" ht="32.25" thickBot="1">
      <c r="A32" s="16" t="s">
        <v>104</v>
      </c>
      <c r="B32" s="17" t="s">
        <v>111</v>
      </c>
      <c r="C32" s="23" t="s">
        <v>13</v>
      </c>
      <c r="D32" s="13">
        <v>382.97</v>
      </c>
      <c r="E32" s="13">
        <v>466.48</v>
      </c>
      <c r="F32" s="20" t="s">
        <v>162</v>
      </c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</row>
    <row r="33" spans="1:28" s="2" customFormat="1" ht="32.25" thickBot="1">
      <c r="A33" s="16" t="s">
        <v>105</v>
      </c>
      <c r="B33" s="17" t="s">
        <v>112</v>
      </c>
      <c r="C33" s="23" t="s">
        <v>13</v>
      </c>
      <c r="D33" s="13">
        <v>1664.83</v>
      </c>
      <c r="E33" s="13">
        <v>1530.86</v>
      </c>
      <c r="F33" s="20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</row>
    <row r="34" spans="1:28" s="2" customFormat="1" ht="16.5" thickBot="1">
      <c r="A34" s="16" t="s">
        <v>106</v>
      </c>
      <c r="B34" s="17" t="s">
        <v>113</v>
      </c>
      <c r="C34" s="23" t="s">
        <v>13</v>
      </c>
      <c r="D34" s="13">
        <v>151.34</v>
      </c>
      <c r="E34" s="13">
        <v>130.36</v>
      </c>
      <c r="F34" s="20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</row>
    <row r="35" spans="1:28" s="2" customFormat="1" ht="63.75" thickBot="1">
      <c r="A35" s="16" t="s">
        <v>107</v>
      </c>
      <c r="B35" s="17" t="s">
        <v>114</v>
      </c>
      <c r="C35" s="23" t="s">
        <v>13</v>
      </c>
      <c r="D35" s="13">
        <v>1377.51</v>
      </c>
      <c r="E35" s="13">
        <v>1680.59</v>
      </c>
      <c r="F35" s="20" t="s">
        <v>163</v>
      </c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</row>
    <row r="36" spans="1:28" ht="32.25" thickBot="1">
      <c r="A36" s="12" t="s">
        <v>82</v>
      </c>
      <c r="B36" s="8" t="s">
        <v>33</v>
      </c>
      <c r="C36" s="15" t="s">
        <v>13</v>
      </c>
      <c r="D36" s="13"/>
      <c r="E36" s="13"/>
      <c r="F36" s="20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</row>
    <row r="37" spans="1:30" ht="32.25" thickBot="1">
      <c r="A37" s="12" t="s">
        <v>83</v>
      </c>
      <c r="B37" s="8" t="s">
        <v>34</v>
      </c>
      <c r="C37" s="15" t="s">
        <v>13</v>
      </c>
      <c r="D37" s="13">
        <v>1672.43</v>
      </c>
      <c r="E37" s="13">
        <v>0</v>
      </c>
      <c r="F37" s="20" t="s">
        <v>164</v>
      </c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</row>
    <row r="38" spans="1:30" ht="32.25" thickBot="1">
      <c r="A38" s="10" t="s">
        <v>84</v>
      </c>
      <c r="B38" s="11" t="s">
        <v>35</v>
      </c>
      <c r="C38" s="22" t="s">
        <v>13</v>
      </c>
      <c r="D38" s="28">
        <f>D39+D40+D41+D42+D43+D44+D45+D46+D47+D48+D50+D51</f>
        <v>174195.49999999997</v>
      </c>
      <c r="E38" s="28">
        <f>E39+E40+E41+E42+E43+E44+E45+E46+E47+E48+E50+E51-0.01</f>
        <v>121979.53000000001</v>
      </c>
      <c r="F38" s="20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</row>
    <row r="39" spans="1:30" ht="16.5" thickBot="1">
      <c r="A39" s="12" t="s">
        <v>85</v>
      </c>
      <c r="B39" s="8" t="s">
        <v>36</v>
      </c>
      <c r="C39" s="15" t="s">
        <v>13</v>
      </c>
      <c r="D39" s="13">
        <v>487.98</v>
      </c>
      <c r="E39" s="13">
        <v>512.32</v>
      </c>
      <c r="F39" s="20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</row>
    <row r="40" spans="1:30" ht="48" thickBot="1">
      <c r="A40" s="12" t="s">
        <v>86</v>
      </c>
      <c r="B40" s="8" t="s">
        <v>37</v>
      </c>
      <c r="C40" s="15" t="s">
        <v>13</v>
      </c>
      <c r="D40" s="13"/>
      <c r="E40" s="13"/>
      <c r="F40" s="20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</row>
    <row r="41" spans="1:30" ht="48" thickBot="1">
      <c r="A41" s="12" t="s">
        <v>87</v>
      </c>
      <c r="B41" s="8" t="s">
        <v>38</v>
      </c>
      <c r="C41" s="15" t="s">
        <v>13</v>
      </c>
      <c r="D41" s="13">
        <v>385.13</v>
      </c>
      <c r="E41" s="13">
        <v>727.2</v>
      </c>
      <c r="F41" s="20" t="s">
        <v>165</v>
      </c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</row>
    <row r="42" spans="1:30" ht="16.5" thickBot="1">
      <c r="A42" s="12" t="s">
        <v>88</v>
      </c>
      <c r="B42" s="8" t="s">
        <v>39</v>
      </c>
      <c r="C42" s="15" t="s">
        <v>13</v>
      </c>
      <c r="D42" s="13">
        <v>27552.56</v>
      </c>
      <c r="E42" s="13">
        <v>27759.08</v>
      </c>
      <c r="F42" s="20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</row>
    <row r="43" spans="1:30" ht="50.25" customHeight="1" thickBot="1">
      <c r="A43" s="12" t="s">
        <v>89</v>
      </c>
      <c r="B43" s="8" t="s">
        <v>40</v>
      </c>
      <c r="C43" s="15" t="s">
        <v>13</v>
      </c>
      <c r="D43" s="13"/>
      <c r="E43" s="13"/>
      <c r="F43" s="20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</row>
    <row r="44" spans="1:30" ht="16.5" thickBot="1">
      <c r="A44" s="12" t="s">
        <v>90</v>
      </c>
      <c r="B44" s="14" t="s">
        <v>41</v>
      </c>
      <c r="C44" s="15" t="s">
        <v>13</v>
      </c>
      <c r="D44" s="13">
        <v>102154.95</v>
      </c>
      <c r="E44" s="13">
        <v>110489.93</v>
      </c>
      <c r="F44" s="29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</row>
    <row r="45" spans="1:30" ht="32.25" thickBot="1">
      <c r="A45" s="12" t="s">
        <v>91</v>
      </c>
      <c r="B45" s="14" t="s">
        <v>42</v>
      </c>
      <c r="C45" s="15" t="s">
        <v>13</v>
      </c>
      <c r="D45" s="13">
        <v>0</v>
      </c>
      <c r="E45" s="13">
        <v>-51663.52</v>
      </c>
      <c r="F45" s="20" t="s">
        <v>166</v>
      </c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</row>
    <row r="46" spans="1:30" ht="32.25" thickBot="1">
      <c r="A46" s="12" t="s">
        <v>92</v>
      </c>
      <c r="B46" s="14" t="s">
        <v>43</v>
      </c>
      <c r="C46" s="15" t="s">
        <v>13</v>
      </c>
      <c r="D46" s="13">
        <v>2138.33</v>
      </c>
      <c r="E46" s="13">
        <v>0</v>
      </c>
      <c r="F46" s="20" t="s">
        <v>164</v>
      </c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</row>
    <row r="47" spans="1:30" ht="16.5" thickBot="1">
      <c r="A47" s="12" t="s">
        <v>93</v>
      </c>
      <c r="B47" s="8" t="s">
        <v>44</v>
      </c>
      <c r="C47" s="15" t="s">
        <v>13</v>
      </c>
      <c r="D47" s="13">
        <v>25163.52</v>
      </c>
      <c r="E47" s="13">
        <v>27765.91</v>
      </c>
      <c r="F47" s="20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</row>
    <row r="48" spans="1:30" ht="63.75" thickBot="1">
      <c r="A48" s="12" t="s">
        <v>94</v>
      </c>
      <c r="B48" s="8" t="s">
        <v>45</v>
      </c>
      <c r="C48" s="15" t="s">
        <v>13</v>
      </c>
      <c r="D48" s="13">
        <v>13794.73</v>
      </c>
      <c r="E48" s="13">
        <v>5125.18</v>
      </c>
      <c r="F48" s="20" t="s">
        <v>170</v>
      </c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</row>
    <row r="49" spans="1:30" ht="32.25" thickBot="1">
      <c r="A49" s="16" t="s">
        <v>46</v>
      </c>
      <c r="B49" s="17" t="s">
        <v>47</v>
      </c>
      <c r="C49" s="23" t="s">
        <v>48</v>
      </c>
      <c r="D49" s="13" t="s">
        <v>145</v>
      </c>
      <c r="E49" s="32">
        <v>690</v>
      </c>
      <c r="F49" s="20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</row>
    <row r="50" spans="1:30" ht="111" thickBot="1">
      <c r="A50" s="12" t="s">
        <v>95</v>
      </c>
      <c r="B50" s="8" t="s">
        <v>49</v>
      </c>
      <c r="C50" s="15" t="s">
        <v>13</v>
      </c>
      <c r="D50" s="13"/>
      <c r="E50" s="13"/>
      <c r="F50" s="20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</row>
    <row r="51" spans="1:30" ht="32.25" thickBot="1">
      <c r="A51" s="12" t="s">
        <v>96</v>
      </c>
      <c r="B51" s="8" t="s">
        <v>50</v>
      </c>
      <c r="C51" s="15" t="s">
        <v>13</v>
      </c>
      <c r="D51" s="13">
        <f>D52+D53</f>
        <v>2518.3</v>
      </c>
      <c r="E51" s="13">
        <f>E52+E53+E54</f>
        <v>1263.44</v>
      </c>
      <c r="F51" s="20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</row>
    <row r="52" spans="1:30" s="2" customFormat="1" ht="32.25" thickBot="1">
      <c r="A52" s="16" t="s">
        <v>115</v>
      </c>
      <c r="B52" s="17" t="s">
        <v>117</v>
      </c>
      <c r="C52" s="23" t="s">
        <v>13</v>
      </c>
      <c r="D52" s="13">
        <v>912.3</v>
      </c>
      <c r="E52" s="13">
        <v>1263.44</v>
      </c>
      <c r="F52" s="20" t="s">
        <v>167</v>
      </c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</row>
    <row r="53" spans="1:30" s="2" customFormat="1" ht="63.75" thickBot="1">
      <c r="A53" s="16" t="s">
        <v>116</v>
      </c>
      <c r="B53" s="17" t="s">
        <v>149</v>
      </c>
      <c r="C53" s="23" t="s">
        <v>13</v>
      </c>
      <c r="D53" s="13">
        <v>1606</v>
      </c>
      <c r="E53" s="13">
        <v>0</v>
      </c>
      <c r="F53" s="20" t="s">
        <v>169</v>
      </c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</row>
    <row r="54" spans="1:28" s="2" customFormat="1" ht="16.5" thickBot="1">
      <c r="A54" s="16" t="s">
        <v>150</v>
      </c>
      <c r="B54" s="29" t="s">
        <v>151</v>
      </c>
      <c r="C54" s="23" t="s">
        <v>13</v>
      </c>
      <c r="D54" s="13"/>
      <c r="E54" s="13"/>
      <c r="F54" s="20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</row>
    <row r="55" spans="1:30" ht="48" thickBot="1">
      <c r="A55" s="16" t="s">
        <v>97</v>
      </c>
      <c r="B55" s="17" t="s">
        <v>51</v>
      </c>
      <c r="C55" s="23" t="s">
        <v>13</v>
      </c>
      <c r="D55" s="13">
        <f>-22342.77-4250.2</f>
        <v>-26592.97</v>
      </c>
      <c r="E55" s="13">
        <v>0</v>
      </c>
      <c r="F55" s="20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</row>
    <row r="56" spans="1:30" ht="32.25" thickBot="1">
      <c r="A56" s="7" t="s">
        <v>52</v>
      </c>
      <c r="B56" s="8" t="s">
        <v>120</v>
      </c>
      <c r="C56" s="15" t="s">
        <v>13</v>
      </c>
      <c r="D56" s="13">
        <f>D20+D24+D22</f>
        <v>0</v>
      </c>
      <c r="E56" s="13">
        <f>E20+E24+E22</f>
        <v>0</v>
      </c>
      <c r="F56" s="20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</row>
    <row r="57" spans="1:30" ht="32.25" thickBot="1">
      <c r="A57" s="7" t="s">
        <v>53</v>
      </c>
      <c r="B57" s="8" t="s">
        <v>54</v>
      </c>
      <c r="C57" s="15" t="s">
        <v>13</v>
      </c>
      <c r="D57" s="13">
        <v>130751.387</v>
      </c>
      <c r="E57" s="13">
        <v>149660.15236926998</v>
      </c>
      <c r="F57" s="20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</row>
    <row r="58" spans="1:30" ht="15.75">
      <c r="A58" s="40" t="s">
        <v>78</v>
      </c>
      <c r="B58" s="19" t="s">
        <v>55</v>
      </c>
      <c r="C58" s="42" t="s">
        <v>122</v>
      </c>
      <c r="D58" s="44">
        <v>61281.4</v>
      </c>
      <c r="E58" s="44">
        <v>69921.586</v>
      </c>
      <c r="F58" s="34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</row>
    <row r="59" spans="1:30" ht="16.5" thickBot="1">
      <c r="A59" s="41"/>
      <c r="B59" s="8" t="s">
        <v>56</v>
      </c>
      <c r="C59" s="46"/>
      <c r="D59" s="45"/>
      <c r="E59" s="45"/>
      <c r="F59" s="35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</row>
    <row r="60" spans="1:30" ht="15.75">
      <c r="A60" s="40" t="s">
        <v>84</v>
      </c>
      <c r="B60" s="19" t="s">
        <v>55</v>
      </c>
      <c r="C60" s="42" t="s">
        <v>121</v>
      </c>
      <c r="D60" s="44">
        <f>D57/D58*1000</f>
        <v>2133.62271423303</v>
      </c>
      <c r="E60" s="44">
        <f>E57/E58*1000</f>
        <v>2140.3998526187606</v>
      </c>
      <c r="F60" s="34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</row>
    <row r="61" spans="1:30" ht="48" thickBot="1">
      <c r="A61" s="41"/>
      <c r="B61" s="8" t="s">
        <v>57</v>
      </c>
      <c r="C61" s="43"/>
      <c r="D61" s="45"/>
      <c r="E61" s="45"/>
      <c r="F61" s="35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</row>
    <row r="62" spans="1:30" ht="63.75" thickBot="1">
      <c r="A62" s="30" t="s">
        <v>58</v>
      </c>
      <c r="B62" s="17" t="s">
        <v>59</v>
      </c>
      <c r="C62" s="23" t="s">
        <v>11</v>
      </c>
      <c r="D62" s="23" t="s">
        <v>11</v>
      </c>
      <c r="E62" s="23" t="s">
        <v>11</v>
      </c>
      <c r="F62" s="23" t="s">
        <v>11</v>
      </c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</row>
    <row r="63" spans="1:9" s="18" customFormat="1" ht="19.5" customHeight="1" thickBot="1">
      <c r="A63" s="16" t="s">
        <v>157</v>
      </c>
      <c r="B63" s="17" t="s">
        <v>60</v>
      </c>
      <c r="C63" s="23" t="s">
        <v>61</v>
      </c>
      <c r="D63" s="32">
        <v>23559</v>
      </c>
      <c r="E63" s="32">
        <v>24418</v>
      </c>
      <c r="F63" s="29"/>
      <c r="I63" s="33"/>
    </row>
    <row r="64" spans="1:30" ht="16.5" thickBot="1">
      <c r="A64" s="16">
        <v>2</v>
      </c>
      <c r="B64" s="17" t="s">
        <v>62</v>
      </c>
      <c r="C64" s="23" t="s">
        <v>63</v>
      </c>
      <c r="D64" s="13">
        <f>D65+D66</f>
        <v>385.589</v>
      </c>
      <c r="E64" s="13">
        <f>E65+E66</f>
        <v>394.413</v>
      </c>
      <c r="F64" s="20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</row>
    <row r="65" spans="1:30" ht="32.25" thickBot="1">
      <c r="A65" s="16" t="s">
        <v>124</v>
      </c>
      <c r="B65" s="17" t="s">
        <v>123</v>
      </c>
      <c r="C65" s="23" t="s">
        <v>63</v>
      </c>
      <c r="D65" s="13">
        <v>50</v>
      </c>
      <c r="E65" s="13">
        <v>50</v>
      </c>
      <c r="F65" s="20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</row>
    <row r="66" spans="1:30" ht="32.25" thickBot="1">
      <c r="A66" s="16" t="s">
        <v>125</v>
      </c>
      <c r="B66" s="17" t="s">
        <v>126</v>
      </c>
      <c r="C66" s="23" t="s">
        <v>63</v>
      </c>
      <c r="D66" s="13">
        <v>335.589</v>
      </c>
      <c r="E66" s="13">
        <v>344.413</v>
      </c>
      <c r="F66" s="20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</row>
    <row r="67" spans="1:30" ht="32.25" thickBot="1">
      <c r="A67" s="16">
        <v>3</v>
      </c>
      <c r="B67" s="17" t="s">
        <v>64</v>
      </c>
      <c r="C67" s="23" t="s">
        <v>65</v>
      </c>
      <c r="D67" s="13">
        <f>D68+D69+D70+D71</f>
        <v>2889.55</v>
      </c>
      <c r="E67" s="13">
        <f>E68+E70+E71</f>
        <v>2966.25</v>
      </c>
      <c r="F67" s="20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</row>
    <row r="68" spans="1:30" ht="32.25" thickBot="1">
      <c r="A68" s="16" t="s">
        <v>128</v>
      </c>
      <c r="B68" s="17" t="s">
        <v>129</v>
      </c>
      <c r="C68" s="23" t="s">
        <v>65</v>
      </c>
      <c r="D68" s="13">
        <v>8.14</v>
      </c>
      <c r="E68" s="13">
        <v>8.14</v>
      </c>
      <c r="F68" s="20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</row>
    <row r="69" spans="1:30" ht="48" thickBot="1">
      <c r="A69" s="16" t="s">
        <v>127</v>
      </c>
      <c r="B69" s="17" t="s">
        <v>154</v>
      </c>
      <c r="C69" s="23" t="s">
        <v>65</v>
      </c>
      <c r="D69" s="13">
        <v>0</v>
      </c>
      <c r="E69" s="13">
        <v>0</v>
      </c>
      <c r="F69" s="20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</row>
    <row r="70" spans="1:30" ht="48" thickBot="1">
      <c r="A70" s="16" t="s">
        <v>131</v>
      </c>
      <c r="B70" s="17" t="s">
        <v>130</v>
      </c>
      <c r="C70" s="23" t="s">
        <v>65</v>
      </c>
      <c r="D70" s="13">
        <v>1531.31</v>
      </c>
      <c r="E70" s="13">
        <v>1531.61</v>
      </c>
      <c r="F70" s="20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</row>
    <row r="71" spans="1:30" ht="32.25" thickBot="1">
      <c r="A71" s="16" t="s">
        <v>153</v>
      </c>
      <c r="B71" s="17" t="s">
        <v>132</v>
      </c>
      <c r="C71" s="23" t="s">
        <v>65</v>
      </c>
      <c r="D71" s="13">
        <v>1350.1</v>
      </c>
      <c r="E71" s="13">
        <v>1426.5</v>
      </c>
      <c r="F71" s="20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</row>
    <row r="72" spans="1:30" ht="32.25" thickBot="1">
      <c r="A72" s="16">
        <v>4</v>
      </c>
      <c r="B72" s="17" t="s">
        <v>66</v>
      </c>
      <c r="C72" s="23" t="s">
        <v>65</v>
      </c>
      <c r="D72" s="13">
        <f>D73+D74</f>
        <v>5327.3</v>
      </c>
      <c r="E72" s="13">
        <f>E73+E74</f>
        <v>5100.900000000001</v>
      </c>
      <c r="F72" s="20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</row>
    <row r="73" spans="1:30" ht="32.25" thickBot="1">
      <c r="A73" s="16" t="s">
        <v>133</v>
      </c>
      <c r="B73" s="17" t="s">
        <v>136</v>
      </c>
      <c r="C73" s="23" t="s">
        <v>65</v>
      </c>
      <c r="D73" s="13">
        <v>172.6</v>
      </c>
      <c r="E73" s="13">
        <v>172.6</v>
      </c>
      <c r="F73" s="20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</row>
    <row r="74" spans="1:30" ht="32.25" thickBot="1">
      <c r="A74" s="16" t="s">
        <v>134</v>
      </c>
      <c r="B74" s="17" t="s">
        <v>137</v>
      </c>
      <c r="C74" s="23" t="s">
        <v>65</v>
      </c>
      <c r="D74" s="13">
        <v>5154.7</v>
      </c>
      <c r="E74" s="13">
        <v>4928.3</v>
      </c>
      <c r="F74" s="20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</row>
    <row r="75" spans="1:30" ht="32.25" thickBot="1">
      <c r="A75" s="16" t="s">
        <v>135</v>
      </c>
      <c r="B75" s="17" t="s">
        <v>138</v>
      </c>
      <c r="C75" s="23" t="s">
        <v>65</v>
      </c>
      <c r="D75" s="13"/>
      <c r="E75" s="13"/>
      <c r="F75" s="20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</row>
    <row r="76" spans="1:30" ht="16.5" thickBot="1">
      <c r="A76" s="16">
        <v>5</v>
      </c>
      <c r="B76" s="17" t="s">
        <v>67</v>
      </c>
      <c r="C76" s="23" t="s">
        <v>68</v>
      </c>
      <c r="D76" s="13">
        <f>D77+D78+D79+D80</f>
        <v>1192.3200000000002</v>
      </c>
      <c r="E76" s="13">
        <f>E77+E79+E80</f>
        <v>1227.4099999999999</v>
      </c>
      <c r="F76" s="20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</row>
    <row r="77" spans="1:30" ht="32.25" thickBot="1">
      <c r="A77" s="16" t="s">
        <v>139</v>
      </c>
      <c r="B77" s="17" t="s">
        <v>142</v>
      </c>
      <c r="C77" s="23" t="s">
        <v>68</v>
      </c>
      <c r="D77" s="13">
        <v>4.67</v>
      </c>
      <c r="E77" s="13">
        <v>4.67</v>
      </c>
      <c r="F77" s="20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</row>
    <row r="78" spans="1:30" ht="35.25" customHeight="1" thickBot="1">
      <c r="A78" s="16" t="s">
        <v>140</v>
      </c>
      <c r="B78" s="17" t="s">
        <v>154</v>
      </c>
      <c r="C78" s="23" t="s">
        <v>68</v>
      </c>
      <c r="D78" s="13">
        <v>0</v>
      </c>
      <c r="E78" s="13">
        <v>0</v>
      </c>
      <c r="F78" s="20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</row>
    <row r="79" spans="1:30" ht="32.25" thickBot="1">
      <c r="A79" s="16" t="s">
        <v>141</v>
      </c>
      <c r="B79" s="17" t="s">
        <v>143</v>
      </c>
      <c r="C79" s="23" t="s">
        <v>68</v>
      </c>
      <c r="D79" s="13">
        <v>549.08</v>
      </c>
      <c r="E79" s="13">
        <v>548.83</v>
      </c>
      <c r="F79" s="20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</row>
    <row r="80" spans="1:30" ht="32.25" thickBot="1">
      <c r="A80" s="16" t="s">
        <v>155</v>
      </c>
      <c r="B80" s="17" t="s">
        <v>144</v>
      </c>
      <c r="C80" s="23" t="s">
        <v>68</v>
      </c>
      <c r="D80" s="13">
        <v>638.57</v>
      </c>
      <c r="E80" s="13">
        <v>673.91</v>
      </c>
      <c r="F80" s="20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</row>
    <row r="81" spans="1:30" ht="16.5" thickBot="1">
      <c r="A81" s="16">
        <v>6</v>
      </c>
      <c r="B81" s="17" t="s">
        <v>69</v>
      </c>
      <c r="C81" s="23" t="s">
        <v>70</v>
      </c>
      <c r="D81" s="13">
        <v>57.26</v>
      </c>
      <c r="E81" s="13">
        <v>58.67</v>
      </c>
      <c r="F81" s="20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</row>
    <row r="82" spans="1:30" ht="32.25" thickBot="1">
      <c r="A82" s="16">
        <v>7</v>
      </c>
      <c r="B82" s="17" t="s">
        <v>71</v>
      </c>
      <c r="C82" s="23" t="s">
        <v>13</v>
      </c>
      <c r="D82" s="13" t="s">
        <v>145</v>
      </c>
      <c r="E82" s="13">
        <v>13490.1</v>
      </c>
      <c r="F82" s="20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</row>
    <row r="83" spans="1:30" ht="32.25" thickBot="1">
      <c r="A83" s="16" t="s">
        <v>98</v>
      </c>
      <c r="B83" s="17" t="s">
        <v>72</v>
      </c>
      <c r="C83" s="23" t="s">
        <v>13</v>
      </c>
      <c r="D83" s="13" t="s">
        <v>145</v>
      </c>
      <c r="E83" s="13">
        <v>13490.1</v>
      </c>
      <c r="F83" s="20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</row>
    <row r="84" spans="1:30" ht="48" thickBot="1">
      <c r="A84" s="16">
        <v>8</v>
      </c>
      <c r="B84" s="17" t="s">
        <v>73</v>
      </c>
      <c r="C84" s="23" t="s">
        <v>70</v>
      </c>
      <c r="D84" s="23" t="s">
        <v>11</v>
      </c>
      <c r="E84" s="23" t="s">
        <v>11</v>
      </c>
      <c r="F84" s="23" t="s">
        <v>11</v>
      </c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</row>
    <row r="85" spans="1:5" ht="15">
      <c r="A85" s="1"/>
      <c r="D85" s="31"/>
      <c r="E85" s="31"/>
    </row>
    <row r="86" spans="1:6" ht="15.75">
      <c r="A86" s="39" t="s">
        <v>74</v>
      </c>
      <c r="B86" s="39"/>
      <c r="C86" s="39"/>
      <c r="D86" s="39"/>
      <c r="E86" s="39"/>
      <c r="F86" s="39"/>
    </row>
    <row r="87" spans="1:6" ht="59.25" customHeight="1">
      <c r="A87" s="36" t="s">
        <v>75</v>
      </c>
      <c r="B87" s="36"/>
      <c r="C87" s="36"/>
      <c r="D87" s="36"/>
      <c r="E87" s="36"/>
      <c r="F87" s="36"/>
    </row>
    <row r="88" spans="1:6" ht="36.75" customHeight="1">
      <c r="A88" s="36" t="s">
        <v>76</v>
      </c>
      <c r="B88" s="36"/>
      <c r="C88" s="36"/>
      <c r="D88" s="36"/>
      <c r="E88" s="36"/>
      <c r="F88" s="36"/>
    </row>
    <row r="89" spans="1:6" ht="33" customHeight="1">
      <c r="A89" s="36" t="s">
        <v>77</v>
      </c>
      <c r="B89" s="36"/>
      <c r="C89" s="36"/>
      <c r="D89" s="36"/>
      <c r="E89" s="36"/>
      <c r="F89" s="36"/>
    </row>
    <row r="90" spans="1:6" ht="32.25" customHeight="1">
      <c r="A90" s="36" t="s">
        <v>99</v>
      </c>
      <c r="B90" s="36"/>
      <c r="C90" s="36"/>
      <c r="D90" s="36"/>
      <c r="E90" s="36"/>
      <c r="F90" s="36"/>
    </row>
    <row r="91" spans="1:6" ht="27" customHeight="1">
      <c r="A91" s="36" t="s">
        <v>100</v>
      </c>
      <c r="B91" s="36"/>
      <c r="C91" s="36"/>
      <c r="D91" s="36"/>
      <c r="E91" s="36"/>
      <c r="F91" s="36"/>
    </row>
  </sheetData>
  <sheetProtection/>
  <mergeCells count="23">
    <mergeCell ref="D58:D59"/>
    <mergeCell ref="E58:E59"/>
    <mergeCell ref="F58:F59"/>
    <mergeCell ref="A13:A14"/>
    <mergeCell ref="B13:B14"/>
    <mergeCell ref="C13:C14"/>
    <mergeCell ref="D13:E13"/>
    <mergeCell ref="A5:F5"/>
    <mergeCell ref="A6:F6"/>
    <mergeCell ref="A86:F86"/>
    <mergeCell ref="A60:A61"/>
    <mergeCell ref="C60:C61"/>
    <mergeCell ref="D60:D61"/>
    <mergeCell ref="E60:E61"/>
    <mergeCell ref="F13:F14"/>
    <mergeCell ref="A58:A59"/>
    <mergeCell ref="C58:C59"/>
    <mergeCell ref="F60:F61"/>
    <mergeCell ref="A91:F91"/>
    <mergeCell ref="A87:F87"/>
    <mergeCell ref="A88:F88"/>
    <mergeCell ref="A89:F89"/>
    <mergeCell ref="A90:F90"/>
  </mergeCells>
  <printOptions/>
  <pageMargins left="0.5905511811023623" right="0.35433070866141736" top="0.2755905511811024" bottom="0.1968503937007874" header="0.1968503937007874" footer="0.15748031496062992"/>
  <pageSetup fitToHeight="3" horizontalDpi="600" verticalDpi="600" orientation="portrait" paperSize="9" scale="58" r:id="rId1"/>
  <rowBreaks count="2" manualBreakCount="2">
    <brk id="37" max="5" man="1"/>
    <brk id="61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Седых Д.В.</cp:lastModifiedBy>
  <cp:lastPrinted>2018-03-16T03:42:49Z</cp:lastPrinted>
  <dcterms:created xsi:type="dcterms:W3CDTF">2015-02-12T02:36:18Z</dcterms:created>
  <dcterms:modified xsi:type="dcterms:W3CDTF">2019-03-29T09:03:52Z</dcterms:modified>
  <cp:category/>
  <cp:version/>
  <cp:contentType/>
  <cp:contentStatus/>
</cp:coreProperties>
</file>